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9F29E2F2-9FFA-4C92-BE47-D8BC64B7B5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<sst xmlns="http://schemas.openxmlformats.org/spreadsheetml/2006/main" count="55" uniqueCount="55">
  <si>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</si>
  <si>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</si>
  <si>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</si>
  <si>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</si>
  <si>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</si>
  <si>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</si>
  <si>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</si>
  <si>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</si>
  <si>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</si>
  <si>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</si>
  <si>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</si>
  <si>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</si>
  <si>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</si>
  <si>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</si>
  <si>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</si>
  <si>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</si>
  <si>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</si>
  <si>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</si>
  <si>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</si>
  <si>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</si>
  <si>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</si>
  <si>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</si>
  <si>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</si>
  <si>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</si>
  <si>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</si>
  <si>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</si>
  <si>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</si>
  <si>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 xml:space="preserve"> 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</si>
  <si>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</si>
  <si>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</si>
  <si>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</si>
  <si>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</si>
  <si>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</si>
  <si>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</si>
  <si>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</si>
  <si>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</si>
  <si>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</si>
  <si>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</si>
  <si>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</si>
  <si>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</si>
  <si>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</si>
  <si>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</si>
  <si>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</si>
  <si>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</si>
  <si>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</si>
  <si>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</si>
  <si>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.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</si>
  <si>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</si>
  <si>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</si>
  <si>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</si>
  <si>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</si>
  <si>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BASE IMPONIBLE UNIDAD MÍNIMA DE VENTA OFERTADA NETA (Descontado rappel)</t>
  </si>
  <si>
    <t>Sonda nasoyeyunal  endoscópica de nutrición enteral con fiador 8F</t>
  </si>
  <si>
    <t xml:space="preserve">UN 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</si>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</sst>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3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0" fontId="1" fillId="60" borderId="3" xfId="2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570659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6" zoomScale="90" zoomScaleNormal="90" workbookViewId="0">
      <selection activeCell="D10" sqref="D10:P10"/>
    </sheetView>
  </sheetViews>
  <sheetFormatPr defaultRowHeight="15" x14ac:dyDescent="0.25"/>
  <cols>
    <col min="1" max="1" width="13.710937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6" customWidth="1"/>
    <col min="11" max="11" width="17.710937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7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7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7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7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7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79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79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79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14" t="s">
        <v>54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51"/>
      <c r="R10" s="51"/>
      <c r="S10" s="51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0"/>
      <c r="E11" s="115" t="s">
        <v>50</v>
      </c>
      <c r="F11" s="115"/>
      <c r="G11" s="115"/>
      <c r="H11" s="115"/>
      <c r="I11" s="115"/>
      <c r="J11" s="115"/>
      <c r="K11" s="115"/>
      <c r="L11" s="115"/>
      <c r="M11" s="115"/>
      <c r="N11" s="52"/>
      <c r="O11" s="52"/>
      <c r="P11" s="52"/>
      <c r="Q11" s="52"/>
      <c r="R11" s="52"/>
      <c r="S11" s="52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7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6"/>
      <c r="E15" s="117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5"/>
      <c r="K16" s="125" t="s">
        <v>41</v>
      </c>
      <c r="L16" s="121"/>
      <c r="M16" s="121"/>
      <c r="N16" s="121"/>
      <c r="O16" s="121"/>
      <c r="P16" s="121"/>
      <c r="Q16" s="121"/>
      <c r="R16" s="121"/>
      <c r="S16" s="122"/>
      <c r="W16" s="26"/>
    </row>
    <row r="17" spans="1:26" s="34" customFormat="1" ht="39" customHeight="1" thickBot="1" x14ac:dyDescent="0.3">
      <c r="A17" s="48" t="s">
        <v>17</v>
      </c>
      <c r="B17" s="127"/>
      <c r="C17" s="128"/>
      <c r="D17" s="128"/>
      <c r="E17" s="129"/>
      <c r="F17" s="49" t="s">
        <v>42</v>
      </c>
      <c r="G17" s="130"/>
      <c r="H17" s="131"/>
      <c r="I17" s="131"/>
      <c r="J17" s="132"/>
      <c r="K17" s="126"/>
      <c r="L17" s="123"/>
      <c r="M17" s="123"/>
      <c r="N17" s="123"/>
      <c r="O17" s="123"/>
      <c r="P17" s="123"/>
      <c r="Q17" s="123"/>
      <c r="R17" s="123"/>
      <c r="S17" s="124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1"/>
      <c r="Q19" s="41"/>
      <c r="R19" s="41"/>
      <c r="S19" s="41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5" t="s">
        <v>24</v>
      </c>
      <c r="Q20" s="136"/>
      <c r="R20" s="137" t="s">
        <v>25</v>
      </c>
      <c r="S20" s="138"/>
      <c r="W20" s="26"/>
    </row>
    <row r="21" spans="1:26" s="15" customFormat="1" ht="108" customHeight="1" x14ac:dyDescent="0.2">
      <c r="A21" s="55" t="s">
        <v>0</v>
      </c>
      <c r="B21" s="56" t="s">
        <v>44</v>
      </c>
      <c r="C21" s="133" t="s">
        <v>8</v>
      </c>
      <c r="D21" s="133"/>
      <c r="E21" s="57" t="s">
        <v>1</v>
      </c>
      <c r="F21" s="57" t="s">
        <v>2</v>
      </c>
      <c r="G21" s="58" t="s">
        <v>19</v>
      </c>
      <c r="H21" s="59" t="s">
        <v>43</v>
      </c>
      <c r="I21" s="59" t="s">
        <v>6</v>
      </c>
      <c r="J21" s="80" t="s">
        <v>31</v>
      </c>
      <c r="K21" s="60" t="s">
        <v>7</v>
      </c>
      <c r="L21" s="61" t="s">
        <v>48</v>
      </c>
      <c r="M21" s="57" t="s">
        <v>47</v>
      </c>
      <c r="N21" s="62" t="s">
        <v>3</v>
      </c>
      <c r="O21" s="63" t="s">
        <v>4</v>
      </c>
      <c r="P21" s="64" t="s">
        <v>51</v>
      </c>
      <c r="Q21" s="74" t="s">
        <v>5</v>
      </c>
      <c r="R21" s="73" t="s">
        <v>21</v>
      </c>
      <c r="S21" s="65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6">
        <v>3</v>
      </c>
      <c r="B22" s="66">
        <v>2025171</v>
      </c>
      <c r="C22" s="134" t="s">
        <v>52</v>
      </c>
      <c r="D22" s="134"/>
      <c r="E22" s="67"/>
      <c r="F22" s="67"/>
      <c r="G22" s="68"/>
      <c r="H22" s="89">
        <v>15</v>
      </c>
      <c r="I22" s="87" t="s">
        <v>53</v>
      </c>
      <c r="J22" s="88">
        <v>166.86</v>
      </c>
      <c r="K22" s="69">
        <f t="shared" ref="K22" si="0">H22*J22</f>
        <v>2502.9</v>
      </c>
      <c r="L22" s="70" t="e">
        <f t="shared" ref="L22" si="1">M22/G22</f>
        <v>#DIV/0!</v>
      </c>
      <c r="M22" s="71"/>
      <c r="N22" s="72"/>
      <c r="O22" s="76"/>
      <c r="P22" s="77">
        <f t="shared" ref="P22" si="2">M22*(1-O22)</f>
        <v>0</v>
      </c>
      <c r="Q22" s="77">
        <f t="shared" ref="Q22" si="3">IF(ISERROR(P22/G22),0,(P22/G22)*H22)</f>
        <v>0</v>
      </c>
      <c r="R22" s="78" t="e">
        <f t="shared" ref="R22" si="4">ROUNDUP((H22/G22),0)</f>
        <v>#DIV/0!</v>
      </c>
      <c r="S22" s="78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79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0"/>
      <c r="B24" s="120"/>
      <c r="C24" s="120"/>
      <c r="D24" s="120"/>
      <c r="E24" s="120"/>
      <c r="F24" s="120"/>
      <c r="G24" s="120"/>
      <c r="H24" s="22"/>
      <c r="I24" s="1"/>
      <c r="J24" s="79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0"/>
      <c r="B25" s="120"/>
      <c r="C25" s="120"/>
      <c r="D25" s="120"/>
      <c r="E25" s="120"/>
      <c r="F25" s="120"/>
      <c r="G25" s="120"/>
      <c r="H25" s="22"/>
      <c r="I25" s="23"/>
      <c r="J25" s="79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0"/>
      <c r="B26" s="120"/>
      <c r="C26" s="120"/>
      <c r="D26" s="120"/>
      <c r="E26" s="120"/>
      <c r="F26" s="120"/>
      <c r="G26" s="120"/>
      <c r="H26" s="22"/>
      <c r="I26" s="1"/>
      <c r="J26" s="81" t="s">
        <v>45</v>
      </c>
      <c r="K26" s="6">
        <f>SUM(K22:K25)</f>
        <v>2502.9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79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2"/>
      <c r="K28" s="6">
        <f>K26*2</f>
        <v>5005.8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79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79"/>
      <c r="K30" s="1"/>
      <c r="L30" s="1"/>
      <c r="M30" s="1"/>
      <c r="N30" s="1"/>
      <c r="O30" s="1"/>
      <c r="P30" s="53"/>
      <c r="Q30" s="53"/>
      <c r="R30" s="53"/>
      <c r="S30" s="53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79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3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3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4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3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4"/>
      <c r="I36" s="11"/>
      <c r="J36" s="54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4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4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4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4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4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4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4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8" t="s">
        <v>46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4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8" t="s">
        <v>29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4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4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5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2025-11-19T12:00:58Z</dcterms:modified>
</cp:coreProperties>
</file>